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960" yWindow="750" windowWidth="19440" windowHeight="11955"/>
  </bookViews>
  <sheets>
    <sheet name="30л.Победы, 43" sheetId="1" r:id="rId1"/>
  </sheets>
  <calcPr calcId="145621"/>
</workbook>
</file>

<file path=xl/calcChain.xml><?xml version="1.0" encoding="utf-8"?>
<calcChain xmlns="http://schemas.openxmlformats.org/spreadsheetml/2006/main">
  <c r="D43" i="1" l="1"/>
  <c r="H64" i="1" l="1"/>
  <c r="H65" i="1" s="1"/>
  <c r="G64" i="1"/>
  <c r="G65" i="1" s="1"/>
  <c r="F64" i="1"/>
  <c r="F65" i="1" s="1"/>
  <c r="E64" i="1"/>
  <c r="E65" i="1" s="1"/>
  <c r="D64" i="1"/>
  <c r="D65" i="1" s="1"/>
  <c r="C64" i="1"/>
  <c r="C65" i="1" s="1"/>
  <c r="H62" i="1"/>
  <c r="G62" i="1"/>
  <c r="F62" i="1"/>
  <c r="E62" i="1"/>
  <c r="D62" i="1"/>
  <c r="C62" i="1"/>
  <c r="I61" i="1"/>
  <c r="I60" i="1"/>
  <c r="I62" i="1" s="1"/>
  <c r="F52" i="1" s="1"/>
  <c r="F23" i="1"/>
  <c r="F15" i="1"/>
  <c r="F21" i="1" s="1"/>
  <c r="F11" i="1"/>
  <c r="F10" i="1"/>
</calcChain>
</file>

<file path=xl/sharedStrings.xml><?xml version="1.0" encoding="utf-8"?>
<sst xmlns="http://schemas.openxmlformats.org/spreadsheetml/2006/main" count="148" uniqueCount="84">
  <si>
    <t>Отчет об исполнении управляющей организацией договора управления по адресу:   г.Ижевск, ул.30 лет Победы, 43 за 2016г.</t>
  </si>
  <si>
    <t>№ пп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</si>
  <si>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</si>
  <si>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</si>
  <si>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</si>
  <si>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</si>
  <si>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 xml:space="preserve"> -</t>
  </si>
  <si>
    <t>дата начала отчетного периода</t>
  </si>
  <si>
    <t>Дата конца отчетного периода</t>
  </si>
  <si>
    <t>Общая информацияо выполняемых работах(оказываемых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</si>
  <si>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</si>
  <si>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</si>
  <si>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</si>
  <si>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</si>
  <si>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т.ч.:</t>
  </si>
  <si>
    <t xml:space="preserve"> - за содержание дома</t>
  </si>
  <si>
    <t xml:space="preserve"> - за текущий ремонт</t>
  </si>
  <si>
    <t xml:space="preserve"> - за услуги управления</t>
  </si>
  <si>
    <t>Получено денежных средств, в т.ч.:</t>
  </si>
  <si>
    <t xml:space="preserve"> -денежных средств от собственников/нанимателей помещений</t>
  </si>
  <si>
    <t xml:space="preserve"> -целевых взносов от собственников/нанимателей помещений</t>
  </si>
  <si>
    <t xml:space="preserve"> - субсидий</t>
  </si>
  <si>
    <t xml:space="preserve"> - денежных средств от использования общего имущества</t>
  </si>
  <si>
    <t xml:space="preserve"> 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</si>
  <si>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</si>
  <si>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</si>
  <si>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</si>
  <si>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</si>
  <si>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</si>
  <si>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услуг)</t>
  </si>
  <si>
    <t>Ед.измерения</t>
  </si>
  <si>
    <t>Годовая фактическая стоимость работ (услуг)</t>
  </si>
  <si>
    <t>Периодичность выполнения работ (оказания услуг)</t>
  </si>
  <si>
    <t>Стоимость на единицу измерения</t>
  </si>
  <si>
    <t xml:space="preserve"> -нанесение дорожной разметки</t>
  </si>
  <si>
    <t xml:space="preserve"> - Ремонт ворот</t>
  </si>
  <si>
    <t xml:space="preserve"> - поставка и монтаж системы видеонаблюдения (7 камер)</t>
  </si>
  <si>
    <t xml:space="preserve"> - замена подвесного кабеля на пассажирском лифте 4 подъезд</t>
  </si>
  <si>
    <t xml:space="preserve"> - монтаж оградительных столбиков</t>
  </si>
  <si>
    <t xml:space="preserve"> - ремонт редуктора ворот (нижние ворота)</t>
  </si>
  <si>
    <t xml:space="preserve"> - монтаж системы контроля доступа на территорию(установка домофона на калитки)</t>
  </si>
  <si>
    <t xml:space="preserve"> - замена кабеля и укладка в гофротрубу на воротах</t>
  </si>
  <si>
    <t xml:space="preserve"> - работы по монтажу фотореверса "Сирена М" (груз. лифт)</t>
  </si>
  <si>
    <t xml:space="preserve"> - строительство детской деревянной горки</t>
  </si>
  <si>
    <t xml:space="preserve"> - услуги по проведению новогодней елки</t>
  </si>
  <si>
    <t xml:space="preserve"> - укладка кабеля для системы контроля откатных ворот (кнопка на посту охраны)</t>
  </si>
  <si>
    <t xml:space="preserve"> - услуги спец.техники (манипулятора,трактора,вышки,подъемники)</t>
  </si>
  <si>
    <t xml:space="preserve"> - смена замков, выключателя, шарового крана, ламп, муфт, подвесного патрона, доводчиков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</si>
  <si>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</si>
  <si>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</si>
  <si>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</si>
  <si>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 удовлетворенных претензий</t>
  </si>
  <si>
    <t>ед.</t>
  </si>
  <si>
    <t>Количество претензий, в удовлетворении которых отказано</t>
  </si>
  <si>
    <t>ед</t>
  </si>
  <si>
    <t>Сумма произведенного перерасчета</t>
  </si>
  <si>
    <t>Общая информация по предоставленнным коммунальным услугам</t>
  </si>
  <si>
    <t>Информация по предоставленным коммунальным услугам</t>
  </si>
  <si>
    <t>Вид коммунальной услуги</t>
  </si>
  <si>
    <t>ГВС</t>
  </si>
  <si>
    <t>Водоотведение</t>
  </si>
  <si>
    <t>Отопление</t>
  </si>
  <si>
    <t>ХВС</t>
  </si>
  <si>
    <t>Электроэнергия</t>
  </si>
  <si>
    <t>Электроэнергия ОДН</t>
  </si>
  <si>
    <t>м3</t>
  </si>
  <si>
    <t>гкал</t>
  </si>
  <si>
    <t>кВт</t>
  </si>
  <si>
    <t>Объем потребления за 2016г.</t>
  </si>
  <si>
    <t>Начислено потребителям за 2016г.</t>
  </si>
  <si>
    <t>Оплачено потребителями за 2016г.</t>
  </si>
  <si>
    <t>Задолженность потребителей на 31.12.2016г.</t>
  </si>
  <si>
    <t>начисленно поставщиком ком.ресурса за 2016г.</t>
  </si>
  <si>
    <t>оплачено поставщикам ком.ресурса за 2016г</t>
  </si>
  <si>
    <t>Задолженность перед поставщиком за 2016г.</t>
  </si>
  <si>
    <t>Размер пени и штрафов, уплаченных поставщику ком.ресурса за 2016г.</t>
  </si>
  <si>
    <t>Информация о наличии претензий по качеству предоставляемых коммунальных услуг</t>
  </si>
  <si>
    <t>Количество удовлетворенных претензий</t>
  </si>
  <si>
    <t>Информация о ведении претензионно-исковой работы в отношении потребителей-должников</t>
  </si>
  <si>
    <t>Направленно претензий потребителям-должникам</t>
  </si>
  <si>
    <t>Направленно исковых заявлений</t>
  </si>
  <si>
    <t>Получено денежных средств по результатам претензионно-исковой работы</t>
  </si>
  <si>
    <t xml:space="preserve"> - Видеонаблюдение 2015г. Ошибка (показали сумму 2015г. Без НДС)</t>
  </si>
  <si>
    <t xml:space="preserve"> - Поставка и монтаж домофона на калитки 2015г.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</si>
</sst>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3">
    <xf numFmtId="0" fontId="0" fillId="0" borderId="0"/>
    <xf numFmtId="0" fontId="8" fillId="0" borderId="0"/>
    <xf numFmtId="0" fontId="9" fillId="0" borderId="0"/>
  </cellStyleXfs>
  <cellXfs count="52">
    <xf numFmtId="0" fontId="0" fillId="0" borderId="0" xfId="0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1" xfId="0" applyFont="1" applyBorder="1" applyAlignment="1">
      <alignment wrapText="1"/>
    </xf>
    <xf numFmtId="4" fontId="0" fillId="0" borderId="0" xfId="0" applyNumberFormat="1" applyAlignment="1">
      <alignment wrapText="1"/>
    </xf>
    <xf numFmtId="2" fontId="0" fillId="0" borderId="0" xfId="0" applyNumberFormat="1" applyAlignment="1">
      <alignment wrapText="1"/>
    </xf>
    <xf numFmtId="4" fontId="0" fillId="0" borderId="1" xfId="0" applyNumberFormat="1" applyBorder="1" applyAlignment="1">
      <alignment wrapText="1"/>
    </xf>
    <xf numFmtId="0" fontId="5" fillId="0" borderId="1" xfId="0" applyFont="1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1" applyFont="1" applyBorder="1" applyAlignment="1">
      <alignment horizontal="left" wrapText="1"/>
    </xf>
    <xf numFmtId="0" fontId="4" fillId="0" borderId="1" xfId="1" applyFont="1" applyBorder="1" applyAlignment="1">
      <alignment horizontal="center" wrapText="1"/>
    </xf>
    <xf numFmtId="0" fontId="8" fillId="0" borderId="1" xfId="1" applyBorder="1" applyAlignment="1">
      <alignment horizontal="left" wrapText="1"/>
    </xf>
    <xf numFmtId="0" fontId="8" fillId="0" borderId="1" xfId="1" applyBorder="1" applyAlignment="1">
      <alignment horizontal="center" wrapText="1"/>
    </xf>
    <xf numFmtId="164" fontId="4" fillId="0" borderId="6" xfId="2" applyNumberFormat="1" applyFont="1" applyBorder="1" applyAlignment="1">
      <alignment horizontal="right" vertical="top"/>
    </xf>
    <xf numFmtId="4" fontId="8" fillId="2" borderId="1" xfId="1" applyNumberFormat="1" applyFill="1" applyBorder="1" applyAlignment="1">
      <alignment horizontal="center" wrapText="1"/>
    </xf>
    <xf numFmtId="4" fontId="1" fillId="0" borderId="0" xfId="0" applyNumberFormat="1" applyFont="1" applyAlignment="1">
      <alignment wrapText="1"/>
    </xf>
    <xf numFmtId="4" fontId="0" fillId="2" borderId="1" xfId="0" applyNumberFormat="1" applyFill="1" applyBorder="1" applyAlignment="1">
      <alignment horizontal="center" wrapText="1"/>
    </xf>
    <xf numFmtId="4" fontId="8" fillId="0" borderId="1" xfId="1" applyNumberFormat="1" applyFill="1" applyBorder="1" applyAlignment="1">
      <alignment horizontal="center" wrapText="1"/>
    </xf>
    <xf numFmtId="4" fontId="8" fillId="0" borderId="1" xfId="1" applyNumberFormat="1" applyBorder="1" applyAlignment="1">
      <alignment horizontal="center" wrapText="1"/>
    </xf>
    <xf numFmtId="0" fontId="1" fillId="0" borderId="0" xfId="0" applyFont="1" applyAlignment="1">
      <alignment wrapText="1"/>
    </xf>
    <xf numFmtId="4" fontId="0" fillId="0" borderId="1" xfId="0" applyNumberFormat="1" applyBorder="1" applyAlignment="1">
      <alignment horizontal="center" wrapText="1"/>
    </xf>
    <xf numFmtId="0" fontId="0" fillId="0" borderId="1" xfId="0" applyFill="1" applyBorder="1" applyAlignment="1">
      <alignment wrapText="1"/>
    </xf>
    <xf numFmtId="0" fontId="8" fillId="0" borderId="1" xfId="1" applyFill="1" applyBorder="1" applyAlignment="1">
      <alignment horizontal="left" wrapText="1"/>
    </xf>
    <xf numFmtId="0" fontId="0" fillId="0" borderId="1" xfId="0" applyBorder="1" applyAlignment="1">
      <alignment horizontal="center" wrapText="1"/>
    </xf>
    <xf numFmtId="4" fontId="4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" xfId="0" applyNumberForma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0" fillId="0" borderId="1" xfId="0" applyFont="1" applyBorder="1" applyAlignment="1">
      <alignment horizontal="center" wrapText="1"/>
    </xf>
    <xf numFmtId="4" fontId="4" fillId="2" borderId="1" xfId="0" applyNumberFormat="1" applyFont="1" applyFill="1" applyBorder="1" applyAlignment="1">
      <alignment horizontal="center" wrapText="1"/>
    </xf>
    <xf numFmtId="4" fontId="4" fillId="0" borderId="2" xfId="0" applyNumberFormat="1" applyFont="1" applyBorder="1" applyAlignment="1">
      <alignment horizontal="center" wrapText="1"/>
    </xf>
    <xf numFmtId="4" fontId="4" fillId="0" borderId="3" xfId="0" applyNumberFormat="1" applyFont="1" applyBorder="1" applyAlignment="1">
      <alignment horizontal="center" wrapText="1"/>
    </xf>
    <xf numFmtId="4" fontId="4" fillId="0" borderId="4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5" xfId="1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</cellXfs>
  <cellStyles count="3">
    <cellStyle name="Обычный" xfId="0" builtinId="0"/>
    <cellStyle name="Обычный 2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M75"/>
  <sheetViews>
    <sheetView tabSelected="1" view="pageBreakPreview" topLeftCell="A34" zoomScale="60" zoomScaleNormal="100" workbookViewId="0">
      <selection activeCell="C43" sqref="C43"/>
    </sheetView>
  </sheetViews>
  <sheetFormatPr defaultRowHeight="15" x14ac:dyDescent="0.25"/>
  <cols>
    <col min="1" max="1" width="3.140625" customWidth="1"/>
    <col min="2" max="2" width="33.140625" customWidth="1"/>
    <col min="3" max="3" width="13.7109375" customWidth="1"/>
    <col min="4" max="4" width="13.28515625" customWidth="1"/>
    <col min="5" max="5" width="13.5703125" customWidth="1"/>
    <col min="6" max="6" width="12.42578125" customWidth="1"/>
    <col min="7" max="8" width="13.85546875" customWidth="1"/>
    <col min="9" max="9" width="16.5703125" customWidth="1"/>
    <col min="10" max="10" width="10.5703125" bestFit="1" customWidth="1"/>
    <col min="11" max="11" width="11.42578125" bestFit="1" customWidth="1"/>
    <col min="13" max="13" width="11.42578125" bestFit="1" customWidth="1"/>
  </cols>
  <sheetData>
    <row r="1" spans="1:10" ht="36" customHeight="1" x14ac:dyDescent="0.3">
      <c r="A1" s="29" t="s">
        <v>0</v>
      </c>
      <c r="B1" s="29"/>
      <c r="C1" s="29"/>
      <c r="D1" s="29"/>
      <c r="E1" s="29"/>
      <c r="F1" s="29"/>
      <c r="G1" s="29"/>
      <c r="H1" s="29"/>
    </row>
    <row r="2" spans="1:10" ht="9" customHeight="1" x14ac:dyDescent="0.25"/>
    <row r="3" spans="1:10" s="2" customFormat="1" ht="45" customHeight="1" x14ac:dyDescent="0.25">
      <c r="A3" s="1" t="s">
        <v>1</v>
      </c>
      <c r="B3" s="1" t="s">
        <v>2</v>
      </c>
      <c r="C3" s="27" t="s">
        <v>3</v>
      </c>
      <c r="D3" s="27"/>
      <c r="E3" s="27"/>
      <c r="F3" s="27" t="s">
        <v>4</v>
      </c>
      <c r="G3" s="27"/>
      <c r="H3" s="27"/>
    </row>
    <row r="4" spans="1:10" s="2" customFormat="1" ht="30" x14ac:dyDescent="0.25">
      <c r="A4" s="1">
        <v>1</v>
      </c>
      <c r="B4" s="1" t="s">
        <v>5</v>
      </c>
      <c r="C4" s="27" t="s">
        <v>6</v>
      </c>
      <c r="D4" s="27"/>
      <c r="E4" s="27"/>
      <c r="F4" s="30">
        <v>42811</v>
      </c>
      <c r="G4" s="30"/>
      <c r="H4" s="30"/>
    </row>
    <row r="5" spans="1:10" s="2" customFormat="1" x14ac:dyDescent="0.25">
      <c r="A5" s="1">
        <v>2</v>
      </c>
      <c r="B5" s="1" t="s">
        <v>7</v>
      </c>
      <c r="C5" s="27" t="s">
        <v>6</v>
      </c>
      <c r="D5" s="27"/>
      <c r="E5" s="27"/>
      <c r="F5" s="30">
        <v>42370</v>
      </c>
      <c r="G5" s="30"/>
      <c r="H5" s="30"/>
    </row>
    <row r="6" spans="1:10" s="2" customFormat="1" x14ac:dyDescent="0.25">
      <c r="A6" s="1">
        <v>3</v>
      </c>
      <c r="B6" s="1" t="s">
        <v>8</v>
      </c>
      <c r="C6" s="27" t="s">
        <v>6</v>
      </c>
      <c r="D6" s="27"/>
      <c r="E6" s="27"/>
      <c r="F6" s="30">
        <v>42735</v>
      </c>
      <c r="G6" s="30"/>
      <c r="H6" s="30"/>
    </row>
    <row r="7" spans="1:10" s="2" customFormat="1" ht="29.25" customHeight="1" x14ac:dyDescent="0.25">
      <c r="A7" s="31" t="s">
        <v>9</v>
      </c>
      <c r="B7" s="32"/>
      <c r="C7" s="32"/>
      <c r="D7" s="32"/>
      <c r="E7" s="32"/>
      <c r="F7" s="32"/>
      <c r="G7" s="32"/>
      <c r="H7" s="33"/>
    </row>
    <row r="8" spans="1:10" s="2" customFormat="1" ht="30" customHeight="1" x14ac:dyDescent="0.25">
      <c r="A8" s="3">
        <v>4</v>
      </c>
      <c r="B8" s="3" t="s">
        <v>10</v>
      </c>
      <c r="C8" s="34" t="s">
        <v>11</v>
      </c>
      <c r="D8" s="34"/>
      <c r="E8" s="34"/>
      <c r="F8" s="28">
        <v>0</v>
      </c>
      <c r="G8" s="28"/>
      <c r="H8" s="28"/>
    </row>
    <row r="9" spans="1:10" s="2" customFormat="1" ht="30" x14ac:dyDescent="0.25">
      <c r="A9" s="1">
        <v>5</v>
      </c>
      <c r="B9" s="1" t="s">
        <v>12</v>
      </c>
      <c r="C9" s="27" t="s">
        <v>11</v>
      </c>
      <c r="D9" s="27"/>
      <c r="E9" s="27"/>
      <c r="F9" s="28">
        <v>-138863.93</v>
      </c>
      <c r="G9" s="28"/>
      <c r="H9" s="28"/>
    </row>
    <row r="10" spans="1:10" s="2" customFormat="1" ht="30" x14ac:dyDescent="0.25">
      <c r="A10" s="1">
        <v>6</v>
      </c>
      <c r="B10" s="1" t="s">
        <v>13</v>
      </c>
      <c r="C10" s="27" t="s">
        <v>11</v>
      </c>
      <c r="D10" s="27"/>
      <c r="E10" s="27"/>
      <c r="F10" s="28">
        <f>F24+F16-F11</f>
        <v>947116.22000000067</v>
      </c>
      <c r="G10" s="28"/>
      <c r="H10" s="28"/>
    </row>
    <row r="11" spans="1:10" s="2" customFormat="1" ht="45" x14ac:dyDescent="0.25">
      <c r="A11" s="1">
        <v>7</v>
      </c>
      <c r="B11" s="1" t="s">
        <v>14</v>
      </c>
      <c r="C11" s="27" t="s">
        <v>11</v>
      </c>
      <c r="D11" s="27"/>
      <c r="E11" s="27"/>
      <c r="F11" s="35">
        <f>SUM(F12:H14)</f>
        <v>8934609.3300000001</v>
      </c>
      <c r="G11" s="35"/>
      <c r="H11" s="35"/>
      <c r="I11" s="4"/>
      <c r="J11" s="5"/>
    </row>
    <row r="12" spans="1:10" s="2" customFormat="1" x14ac:dyDescent="0.25">
      <c r="A12" s="1">
        <v>8</v>
      </c>
      <c r="B12" s="1" t="s">
        <v>15</v>
      </c>
      <c r="C12" s="27" t="s">
        <v>11</v>
      </c>
      <c r="D12" s="27"/>
      <c r="E12" s="27"/>
      <c r="F12" s="35">
        <v>8133878.6900000004</v>
      </c>
      <c r="G12" s="35"/>
      <c r="H12" s="35"/>
    </row>
    <row r="13" spans="1:10" s="2" customFormat="1" x14ac:dyDescent="0.25">
      <c r="A13" s="1">
        <v>9</v>
      </c>
      <c r="B13" s="1" t="s">
        <v>16</v>
      </c>
      <c r="C13" s="27" t="s">
        <v>11</v>
      </c>
      <c r="D13" s="27"/>
      <c r="E13" s="27"/>
      <c r="F13" s="35">
        <v>800730.64</v>
      </c>
      <c r="G13" s="35"/>
      <c r="H13" s="35"/>
    </row>
    <row r="14" spans="1:10" s="2" customFormat="1" x14ac:dyDescent="0.25">
      <c r="A14" s="1">
        <v>10</v>
      </c>
      <c r="B14" s="1" t="s">
        <v>17</v>
      </c>
      <c r="C14" s="27" t="s">
        <v>11</v>
      </c>
      <c r="D14" s="27"/>
      <c r="E14" s="27"/>
      <c r="F14" s="28">
        <v>0</v>
      </c>
      <c r="G14" s="28"/>
      <c r="H14" s="28"/>
    </row>
    <row r="15" spans="1:10" s="2" customFormat="1" ht="21" customHeight="1" x14ac:dyDescent="0.25">
      <c r="A15" s="1">
        <v>11</v>
      </c>
      <c r="B15" s="1" t="s">
        <v>18</v>
      </c>
      <c r="C15" s="27" t="s">
        <v>11</v>
      </c>
      <c r="D15" s="27"/>
      <c r="E15" s="27"/>
      <c r="F15" s="28">
        <f>SUM(F16:H20)</f>
        <v>7936612.46</v>
      </c>
      <c r="G15" s="28"/>
      <c r="H15" s="28"/>
      <c r="I15" s="4"/>
    </row>
    <row r="16" spans="1:10" s="2" customFormat="1" ht="45" x14ac:dyDescent="0.25">
      <c r="A16" s="1">
        <v>12</v>
      </c>
      <c r="B16" s="1" t="s">
        <v>19</v>
      </c>
      <c r="C16" s="27" t="s">
        <v>11</v>
      </c>
      <c r="D16" s="27"/>
      <c r="E16" s="27"/>
      <c r="F16" s="35">
        <v>7844547.46</v>
      </c>
      <c r="G16" s="35"/>
      <c r="H16" s="35"/>
    </row>
    <row r="17" spans="1:9" s="2" customFormat="1" ht="45" x14ac:dyDescent="0.25">
      <c r="A17" s="1">
        <v>13</v>
      </c>
      <c r="B17" s="1" t="s">
        <v>20</v>
      </c>
      <c r="C17" s="27" t="s">
        <v>11</v>
      </c>
      <c r="D17" s="27"/>
      <c r="E17" s="27"/>
      <c r="F17" s="28">
        <v>0</v>
      </c>
      <c r="G17" s="28"/>
      <c r="H17" s="28"/>
    </row>
    <row r="18" spans="1:9" s="2" customFormat="1" x14ac:dyDescent="0.25">
      <c r="A18" s="1">
        <v>14</v>
      </c>
      <c r="B18" s="1" t="s">
        <v>21</v>
      </c>
      <c r="C18" s="27" t="s">
        <v>11</v>
      </c>
      <c r="D18" s="27"/>
      <c r="E18" s="27"/>
      <c r="F18" s="28">
        <v>0</v>
      </c>
      <c r="G18" s="28"/>
      <c r="H18" s="28"/>
    </row>
    <row r="19" spans="1:9" s="2" customFormat="1" ht="30" x14ac:dyDescent="0.25">
      <c r="A19" s="1">
        <v>15</v>
      </c>
      <c r="B19" s="1" t="s">
        <v>22</v>
      </c>
      <c r="C19" s="27" t="s">
        <v>11</v>
      </c>
      <c r="D19" s="27"/>
      <c r="E19" s="27"/>
      <c r="F19" s="28">
        <v>92065</v>
      </c>
      <c r="G19" s="28"/>
      <c r="H19" s="28"/>
    </row>
    <row r="20" spans="1:9" s="2" customFormat="1" x14ac:dyDescent="0.25">
      <c r="A20" s="1">
        <v>16</v>
      </c>
      <c r="B20" s="1" t="s">
        <v>23</v>
      </c>
      <c r="C20" s="27" t="s">
        <v>11</v>
      </c>
      <c r="D20" s="27"/>
      <c r="E20" s="27"/>
      <c r="F20" s="28">
        <v>0</v>
      </c>
      <c r="G20" s="28"/>
      <c r="H20" s="28"/>
    </row>
    <row r="21" spans="1:9" s="2" customFormat="1" ht="30" x14ac:dyDescent="0.25">
      <c r="A21" s="1">
        <v>17</v>
      </c>
      <c r="B21" s="1" t="s">
        <v>24</v>
      </c>
      <c r="C21" s="27" t="s">
        <v>11</v>
      </c>
      <c r="D21" s="27"/>
      <c r="E21" s="27"/>
      <c r="F21" s="28">
        <f>F15+F8+F9</f>
        <v>7797748.5300000003</v>
      </c>
      <c r="G21" s="28"/>
      <c r="H21" s="28"/>
      <c r="I21" s="4"/>
    </row>
    <row r="22" spans="1:9" s="2" customFormat="1" ht="30" x14ac:dyDescent="0.25">
      <c r="A22" s="1">
        <v>18</v>
      </c>
      <c r="B22" s="1" t="s">
        <v>25</v>
      </c>
      <c r="C22" s="27" t="s">
        <v>11</v>
      </c>
      <c r="D22" s="27"/>
      <c r="E22" s="27"/>
      <c r="F22" s="28">
        <v>0</v>
      </c>
      <c r="G22" s="28"/>
      <c r="H22" s="28"/>
    </row>
    <row r="23" spans="1:9" s="2" customFormat="1" ht="30" x14ac:dyDescent="0.25">
      <c r="A23" s="1">
        <v>19</v>
      </c>
      <c r="B23" s="1" t="s">
        <v>26</v>
      </c>
      <c r="C23" s="27" t="s">
        <v>11</v>
      </c>
      <c r="D23" s="27"/>
      <c r="E23" s="27"/>
      <c r="F23" s="28">
        <f>F9+(F13-D43)+F19</f>
        <v>117574.45000000001</v>
      </c>
      <c r="G23" s="28"/>
      <c r="H23" s="28"/>
    </row>
    <row r="24" spans="1:9" s="2" customFormat="1" ht="30" x14ac:dyDescent="0.25">
      <c r="A24" s="1">
        <v>20</v>
      </c>
      <c r="B24" s="1" t="s">
        <v>27</v>
      </c>
      <c r="C24" s="27" t="s">
        <v>11</v>
      </c>
      <c r="D24" s="27"/>
      <c r="E24" s="27"/>
      <c r="F24" s="36">
        <v>2037178.09</v>
      </c>
      <c r="G24" s="37"/>
      <c r="H24" s="38"/>
      <c r="I24" s="4"/>
    </row>
    <row r="25" spans="1:9" s="2" customFormat="1" ht="28.5" customHeight="1" x14ac:dyDescent="0.25">
      <c r="A25" s="32" t="s">
        <v>28</v>
      </c>
      <c r="B25" s="32"/>
      <c r="C25" s="32"/>
      <c r="D25" s="32"/>
      <c r="E25" s="32"/>
      <c r="F25" s="32"/>
      <c r="G25" s="32"/>
      <c r="H25" s="32"/>
    </row>
    <row r="26" spans="1:9" s="2" customFormat="1" ht="90" x14ac:dyDescent="0.25">
      <c r="A26" s="1">
        <v>21</v>
      </c>
      <c r="B26" s="1" t="s">
        <v>29</v>
      </c>
      <c r="C26" s="1" t="s">
        <v>30</v>
      </c>
      <c r="D26" s="6" t="s">
        <v>31</v>
      </c>
      <c r="E26" s="1" t="s">
        <v>32</v>
      </c>
      <c r="F26" s="1" t="s">
        <v>3</v>
      </c>
      <c r="G26" s="27" t="s">
        <v>33</v>
      </c>
      <c r="H26" s="27"/>
    </row>
    <row r="27" spans="1:9" s="2" customFormat="1" x14ac:dyDescent="0.25">
      <c r="A27" s="1"/>
      <c r="B27" s="1" t="s">
        <v>34</v>
      </c>
      <c r="C27" s="1" t="s">
        <v>11</v>
      </c>
      <c r="D27" s="6">
        <v>25183.75</v>
      </c>
      <c r="E27" s="1"/>
      <c r="F27" s="1"/>
      <c r="G27" s="27"/>
      <c r="H27" s="27"/>
    </row>
    <row r="28" spans="1:9" s="2" customFormat="1" x14ac:dyDescent="0.25">
      <c r="A28" s="1"/>
      <c r="B28" s="1" t="s">
        <v>35</v>
      </c>
      <c r="C28" s="1" t="s">
        <v>11</v>
      </c>
      <c r="D28" s="6">
        <v>1600</v>
      </c>
      <c r="E28" s="1"/>
      <c r="F28" s="1"/>
      <c r="G28" s="27"/>
      <c r="H28" s="27"/>
    </row>
    <row r="29" spans="1:9" s="2" customFormat="1" ht="26.25" x14ac:dyDescent="0.25">
      <c r="A29" s="1"/>
      <c r="B29" s="7" t="s">
        <v>36</v>
      </c>
      <c r="C29" s="1" t="s">
        <v>11</v>
      </c>
      <c r="D29" s="6">
        <v>93142</v>
      </c>
      <c r="E29" s="1"/>
      <c r="F29" s="1"/>
      <c r="G29" s="27"/>
      <c r="H29" s="27"/>
    </row>
    <row r="30" spans="1:9" s="2" customFormat="1" ht="26.25" x14ac:dyDescent="0.25">
      <c r="A30" s="1"/>
      <c r="B30" s="7" t="s">
        <v>37</v>
      </c>
      <c r="C30" s="1" t="s">
        <v>11</v>
      </c>
      <c r="D30" s="6">
        <v>17179</v>
      </c>
      <c r="E30" s="1"/>
      <c r="F30" s="1"/>
      <c r="G30" s="27"/>
      <c r="H30" s="27"/>
    </row>
    <row r="31" spans="1:9" s="2" customFormat="1" x14ac:dyDescent="0.25">
      <c r="A31" s="1"/>
      <c r="B31" s="7" t="s">
        <v>38</v>
      </c>
      <c r="C31" s="1" t="s">
        <v>11</v>
      </c>
      <c r="D31" s="6">
        <v>154856</v>
      </c>
      <c r="E31" s="1"/>
      <c r="F31" s="1"/>
      <c r="G31" s="27"/>
      <c r="H31" s="27"/>
    </row>
    <row r="32" spans="1:9" s="2" customFormat="1" ht="26.25" x14ac:dyDescent="0.25">
      <c r="A32" s="1"/>
      <c r="B32" s="7" t="s">
        <v>39</v>
      </c>
      <c r="C32" s="1" t="s">
        <v>11</v>
      </c>
      <c r="D32" s="6">
        <v>4237.29</v>
      </c>
      <c r="E32" s="1"/>
      <c r="F32" s="1"/>
      <c r="G32" s="40"/>
      <c r="H32" s="41"/>
    </row>
    <row r="33" spans="1:8" s="2" customFormat="1" ht="39" x14ac:dyDescent="0.25">
      <c r="A33" s="1"/>
      <c r="B33" s="7" t="s">
        <v>40</v>
      </c>
      <c r="C33" s="1" t="s">
        <v>11</v>
      </c>
      <c r="D33" s="6">
        <v>145083.32999999999</v>
      </c>
      <c r="E33" s="1"/>
      <c r="F33" s="1"/>
      <c r="G33" s="40"/>
      <c r="H33" s="41"/>
    </row>
    <row r="34" spans="1:8" s="2" customFormat="1" ht="26.25" x14ac:dyDescent="0.25">
      <c r="A34" s="1"/>
      <c r="B34" s="7" t="s">
        <v>41</v>
      </c>
      <c r="C34" s="1" t="s">
        <v>11</v>
      </c>
      <c r="D34" s="6">
        <v>2300</v>
      </c>
      <c r="E34" s="1"/>
      <c r="F34" s="1"/>
      <c r="G34" s="40"/>
      <c r="H34" s="41"/>
    </row>
    <row r="35" spans="1:8" s="2" customFormat="1" ht="32.25" customHeight="1" x14ac:dyDescent="0.25">
      <c r="A35" s="1"/>
      <c r="B35" s="10" t="s">
        <v>42</v>
      </c>
      <c r="C35" s="1" t="s">
        <v>11</v>
      </c>
      <c r="D35" s="6">
        <v>49438</v>
      </c>
      <c r="E35" s="1"/>
      <c r="F35" s="1"/>
      <c r="G35" s="40"/>
      <c r="H35" s="41"/>
    </row>
    <row r="36" spans="1:8" s="2" customFormat="1" ht="26.25" x14ac:dyDescent="0.25">
      <c r="A36" s="1"/>
      <c r="B36" s="7" t="s">
        <v>43</v>
      </c>
      <c r="C36" s="1" t="s">
        <v>11</v>
      </c>
      <c r="D36" s="6">
        <v>18500</v>
      </c>
      <c r="E36" s="1"/>
      <c r="F36" s="1"/>
      <c r="G36" s="40"/>
      <c r="H36" s="41"/>
    </row>
    <row r="37" spans="1:8" s="2" customFormat="1" ht="26.25" x14ac:dyDescent="0.25">
      <c r="A37" s="1"/>
      <c r="B37" s="7" t="s">
        <v>44</v>
      </c>
      <c r="C37" s="1" t="s">
        <v>11</v>
      </c>
      <c r="D37" s="6">
        <v>8480</v>
      </c>
      <c r="E37" s="1"/>
      <c r="F37" s="1"/>
      <c r="G37" s="40"/>
      <c r="H37" s="41"/>
    </row>
    <row r="38" spans="1:8" s="2" customFormat="1" ht="39" x14ac:dyDescent="0.25">
      <c r="A38" s="1"/>
      <c r="B38" s="7" t="s">
        <v>45</v>
      </c>
      <c r="C38" s="1" t="s">
        <v>11</v>
      </c>
      <c r="D38" s="6">
        <v>40254.239999999998</v>
      </c>
      <c r="E38" s="1"/>
      <c r="F38" s="1"/>
      <c r="G38" s="40"/>
      <c r="H38" s="41"/>
    </row>
    <row r="39" spans="1:8" s="2" customFormat="1" ht="39" x14ac:dyDescent="0.25">
      <c r="A39" s="1"/>
      <c r="B39" s="7" t="s">
        <v>46</v>
      </c>
      <c r="C39" s="1" t="s">
        <v>11</v>
      </c>
      <c r="D39" s="6">
        <v>148857.59</v>
      </c>
      <c r="E39" s="1"/>
      <c r="F39" s="1"/>
      <c r="G39" s="40"/>
      <c r="H39" s="41"/>
    </row>
    <row r="40" spans="1:8" s="2" customFormat="1" ht="39" x14ac:dyDescent="0.25">
      <c r="A40" s="1"/>
      <c r="B40" s="7" t="s">
        <v>47</v>
      </c>
      <c r="C40" s="1" t="s">
        <v>11</v>
      </c>
      <c r="D40" s="6">
        <v>81788.56</v>
      </c>
      <c r="E40" s="1"/>
      <c r="F40" s="1"/>
      <c r="G40" s="40"/>
      <c r="H40" s="41"/>
    </row>
    <row r="41" spans="1:8" s="2" customFormat="1" ht="26.25" x14ac:dyDescent="0.25">
      <c r="A41" s="1"/>
      <c r="B41" s="7" t="s">
        <v>82</v>
      </c>
      <c r="C41" s="1" t="s">
        <v>11</v>
      </c>
      <c r="D41" s="6">
        <v>29058.5</v>
      </c>
      <c r="E41" s="1"/>
      <c r="F41" s="1"/>
      <c r="G41" s="8"/>
      <c r="H41" s="9"/>
    </row>
    <row r="42" spans="1:8" s="2" customFormat="1" ht="26.25" x14ac:dyDescent="0.25">
      <c r="A42" s="1"/>
      <c r="B42" s="7" t="s">
        <v>83</v>
      </c>
      <c r="C42" s="1" t="s">
        <v>11</v>
      </c>
      <c r="D42" s="6">
        <v>-183601</v>
      </c>
      <c r="E42" s="1"/>
      <c r="F42" s="1"/>
      <c r="G42" s="8"/>
      <c r="H42" s="9"/>
    </row>
    <row r="43" spans="1:8" s="2" customFormat="1" ht="30" x14ac:dyDescent="0.25">
      <c r="A43" s="1">
        <v>22</v>
      </c>
      <c r="B43" s="1" t="s">
        <v>31</v>
      </c>
      <c r="C43" s="1" t="s">
        <v>11</v>
      </c>
      <c r="D43" s="6">
        <f>SUM(D27:D42)</f>
        <v>636357.26</v>
      </c>
      <c r="E43" s="1"/>
      <c r="F43" s="1"/>
      <c r="G43" s="27"/>
      <c r="H43" s="27"/>
    </row>
    <row r="44" spans="1:8" x14ac:dyDescent="0.25">
      <c r="A44" s="39" t="s">
        <v>48</v>
      </c>
      <c r="B44" s="39"/>
      <c r="C44" s="39"/>
      <c r="D44" s="39"/>
      <c r="E44" s="39"/>
      <c r="F44" s="39"/>
      <c r="G44" s="39"/>
      <c r="H44" s="39"/>
    </row>
    <row r="45" spans="1:8" ht="30" x14ac:dyDescent="0.25">
      <c r="A45" s="11">
        <v>27</v>
      </c>
      <c r="B45" s="12" t="s">
        <v>49</v>
      </c>
      <c r="C45" s="42" t="s">
        <v>50</v>
      </c>
      <c r="D45" s="42"/>
      <c r="E45" s="42"/>
      <c r="F45" s="44">
        <v>0</v>
      </c>
      <c r="G45" s="44"/>
      <c r="H45" s="44"/>
    </row>
    <row r="46" spans="1:8" ht="30" x14ac:dyDescent="0.25">
      <c r="A46" s="11">
        <v>28</v>
      </c>
      <c r="B46" s="12" t="s">
        <v>51</v>
      </c>
      <c r="C46" s="42" t="s">
        <v>52</v>
      </c>
      <c r="D46" s="42"/>
      <c r="E46" s="42"/>
      <c r="F46" s="44">
        <v>0</v>
      </c>
      <c r="G46" s="44"/>
      <c r="H46" s="44"/>
    </row>
    <row r="47" spans="1:8" ht="31.5" customHeight="1" x14ac:dyDescent="0.25">
      <c r="A47" s="11">
        <v>29</v>
      </c>
      <c r="B47" s="12" t="s">
        <v>53</v>
      </c>
      <c r="C47" s="42" t="s">
        <v>54</v>
      </c>
      <c r="D47" s="42"/>
      <c r="E47" s="42"/>
      <c r="F47" s="44">
        <v>0</v>
      </c>
      <c r="G47" s="44"/>
      <c r="H47" s="44"/>
    </row>
    <row r="48" spans="1:8" ht="30" x14ac:dyDescent="0.25">
      <c r="A48" s="11">
        <v>30</v>
      </c>
      <c r="B48" s="12" t="s">
        <v>55</v>
      </c>
      <c r="C48" s="42" t="s">
        <v>11</v>
      </c>
      <c r="D48" s="42"/>
      <c r="E48" s="42"/>
      <c r="F48" s="44">
        <v>0</v>
      </c>
      <c r="G48" s="44"/>
      <c r="H48" s="44"/>
    </row>
    <row r="49" spans="1:13" x14ac:dyDescent="0.25">
      <c r="A49" s="45" t="s">
        <v>56</v>
      </c>
      <c r="B49" s="45"/>
      <c r="C49" s="45"/>
      <c r="D49" s="45"/>
      <c r="E49" s="45"/>
      <c r="F49" s="45"/>
      <c r="G49" s="45"/>
      <c r="H49" s="45"/>
    </row>
    <row r="50" spans="1:13" ht="30.75" customHeight="1" x14ac:dyDescent="0.25">
      <c r="A50" s="11">
        <v>31</v>
      </c>
      <c r="B50" s="12" t="s">
        <v>10</v>
      </c>
      <c r="C50" s="42" t="s">
        <v>11</v>
      </c>
      <c r="D50" s="42"/>
      <c r="E50" s="42"/>
      <c r="F50" s="43">
        <v>0</v>
      </c>
      <c r="G50" s="43"/>
      <c r="H50" s="43"/>
    </row>
    <row r="51" spans="1:13" ht="30" x14ac:dyDescent="0.25">
      <c r="A51" s="11">
        <v>32</v>
      </c>
      <c r="B51" s="12" t="s">
        <v>12</v>
      </c>
      <c r="C51" s="42" t="s">
        <v>11</v>
      </c>
      <c r="D51" s="42"/>
      <c r="E51" s="42"/>
      <c r="F51" s="43">
        <v>0</v>
      </c>
      <c r="G51" s="43"/>
      <c r="H51" s="43"/>
    </row>
    <row r="52" spans="1:13" ht="30" x14ac:dyDescent="0.25">
      <c r="A52" s="11">
        <v>33</v>
      </c>
      <c r="B52" s="12" t="s">
        <v>13</v>
      </c>
      <c r="C52" s="42" t="s">
        <v>11</v>
      </c>
      <c r="D52" s="42"/>
      <c r="E52" s="42"/>
      <c r="F52" s="43">
        <f>F55-I62</f>
        <v>1550825.8800000022</v>
      </c>
      <c r="G52" s="43"/>
      <c r="H52" s="43"/>
    </row>
    <row r="53" spans="1:13" ht="30" x14ac:dyDescent="0.25">
      <c r="A53" s="11">
        <v>34</v>
      </c>
      <c r="B53" s="12" t="s">
        <v>25</v>
      </c>
      <c r="C53" s="42" t="s">
        <v>11</v>
      </c>
      <c r="D53" s="42"/>
      <c r="E53" s="42"/>
      <c r="F53" s="43">
        <v>0</v>
      </c>
      <c r="G53" s="43"/>
      <c r="H53" s="43"/>
    </row>
    <row r="54" spans="1:13" ht="30" x14ac:dyDescent="0.25">
      <c r="A54" s="11">
        <v>35</v>
      </c>
      <c r="B54" s="12" t="s">
        <v>26</v>
      </c>
      <c r="C54" s="42" t="s">
        <v>11</v>
      </c>
      <c r="D54" s="42"/>
      <c r="E54" s="42"/>
      <c r="F54" s="43">
        <v>0</v>
      </c>
      <c r="G54" s="43"/>
      <c r="H54" s="43"/>
    </row>
    <row r="55" spans="1:13" ht="30" x14ac:dyDescent="0.25">
      <c r="A55" s="11">
        <v>36</v>
      </c>
      <c r="B55" s="12" t="s">
        <v>27</v>
      </c>
      <c r="C55" s="42" t="s">
        <v>11</v>
      </c>
      <c r="D55" s="42"/>
      <c r="E55" s="42"/>
      <c r="F55" s="43">
        <v>2343850.06</v>
      </c>
      <c r="G55" s="43"/>
      <c r="H55" s="43"/>
    </row>
    <row r="56" spans="1:13" x14ac:dyDescent="0.25">
      <c r="A56" s="46" t="s">
        <v>57</v>
      </c>
      <c r="B56" s="46"/>
      <c r="C56" s="46"/>
      <c r="D56" s="46"/>
      <c r="E56" s="46"/>
      <c r="F56" s="46"/>
      <c r="G56" s="46"/>
      <c r="H56" s="46"/>
    </row>
    <row r="57" spans="1:13" s="2" customFormat="1" ht="30" x14ac:dyDescent="0.25">
      <c r="A57" s="12">
        <v>37</v>
      </c>
      <c r="B57" s="13" t="s">
        <v>58</v>
      </c>
      <c r="C57" s="14" t="s">
        <v>59</v>
      </c>
      <c r="D57" s="14" t="s">
        <v>60</v>
      </c>
      <c r="E57" s="14" t="s">
        <v>61</v>
      </c>
      <c r="F57" s="14" t="s">
        <v>62</v>
      </c>
      <c r="G57" s="14" t="s">
        <v>63</v>
      </c>
      <c r="H57" s="14" t="s">
        <v>64</v>
      </c>
    </row>
    <row r="58" spans="1:13" s="2" customFormat="1" x14ac:dyDescent="0.25">
      <c r="A58" s="1">
        <v>38</v>
      </c>
      <c r="B58" s="15" t="s">
        <v>30</v>
      </c>
      <c r="C58" s="16" t="s">
        <v>65</v>
      </c>
      <c r="D58" s="16" t="s">
        <v>65</v>
      </c>
      <c r="E58" s="16" t="s">
        <v>66</v>
      </c>
      <c r="F58" s="16" t="s">
        <v>65</v>
      </c>
      <c r="G58" s="16" t="s">
        <v>67</v>
      </c>
      <c r="H58" s="16" t="s">
        <v>67</v>
      </c>
    </row>
    <row r="59" spans="1:13" s="2" customFormat="1" x14ac:dyDescent="0.25">
      <c r="A59" s="1">
        <v>39</v>
      </c>
      <c r="B59" s="15" t="s">
        <v>68</v>
      </c>
      <c r="C59" s="17">
        <v>13822.754000000001</v>
      </c>
      <c r="D59" s="17">
        <v>40071.061000000002</v>
      </c>
      <c r="E59" s="17">
        <v>4404.4279999999999</v>
      </c>
      <c r="F59" s="17">
        <v>26247.106</v>
      </c>
      <c r="G59" s="17">
        <v>599589.10600000003</v>
      </c>
      <c r="H59" s="17">
        <v>212859.80499999999</v>
      </c>
    </row>
    <row r="60" spans="1:13" s="2" customFormat="1" ht="18" customHeight="1" x14ac:dyDescent="0.25">
      <c r="A60" s="1">
        <v>40</v>
      </c>
      <c r="B60" s="15" t="s">
        <v>69</v>
      </c>
      <c r="C60" s="18">
        <v>1600543.75</v>
      </c>
      <c r="D60" s="18">
        <v>386935.49</v>
      </c>
      <c r="E60" s="18">
        <v>6034419.0899999999</v>
      </c>
      <c r="F60" s="18">
        <v>359319.47</v>
      </c>
      <c r="G60" s="18">
        <v>1402014.99</v>
      </c>
      <c r="H60" s="18">
        <v>497578.43</v>
      </c>
      <c r="I60" s="19">
        <f>SUM(C60:H60)</f>
        <v>10280811.219999999</v>
      </c>
    </row>
    <row r="61" spans="1:13" s="2" customFormat="1" ht="15.75" customHeight="1" x14ac:dyDescent="0.25">
      <c r="A61" s="1">
        <v>41</v>
      </c>
      <c r="B61" s="15" t="s">
        <v>70</v>
      </c>
      <c r="C61" s="20">
        <v>1338327.95</v>
      </c>
      <c r="D61" s="20">
        <v>382740.28</v>
      </c>
      <c r="E61" s="20">
        <v>5634728.2300000004</v>
      </c>
      <c r="F61" s="20">
        <v>360097.45</v>
      </c>
      <c r="G61" s="20">
        <v>1372307.31</v>
      </c>
      <c r="H61" s="20">
        <v>399585.82</v>
      </c>
      <c r="I61" s="19">
        <f>SUM(C61:H61)</f>
        <v>9487787.040000001</v>
      </c>
      <c r="M61" s="4"/>
    </row>
    <row r="62" spans="1:13" s="2" customFormat="1" ht="30" x14ac:dyDescent="0.25">
      <c r="A62" s="1">
        <v>42</v>
      </c>
      <c r="B62" s="15" t="s">
        <v>71</v>
      </c>
      <c r="C62" s="20">
        <f>C60-C61</f>
        <v>262215.80000000005</v>
      </c>
      <c r="D62" s="20">
        <f t="shared" ref="D62:G62" si="0">D60-D61</f>
        <v>4195.2099999999627</v>
      </c>
      <c r="E62" s="20">
        <f t="shared" si="0"/>
        <v>399690.8599999994</v>
      </c>
      <c r="F62" s="20">
        <f t="shared" si="0"/>
        <v>-777.98000000003958</v>
      </c>
      <c r="G62" s="20">
        <f t="shared" si="0"/>
        <v>29707.679999999935</v>
      </c>
      <c r="H62" s="20">
        <f>H60-H61</f>
        <v>97992.609999999986</v>
      </c>
      <c r="I62" s="19">
        <f>I60-I61</f>
        <v>793024.17999999784</v>
      </c>
    </row>
    <row r="63" spans="1:13" s="2" customFormat="1" ht="30" x14ac:dyDescent="0.25">
      <c r="A63" s="1">
        <v>43</v>
      </c>
      <c r="B63" s="15" t="s">
        <v>72</v>
      </c>
      <c r="C63" s="21">
        <v>1271757.55</v>
      </c>
      <c r="D63" s="21">
        <v>380299.11</v>
      </c>
      <c r="E63" s="21">
        <v>6966583.2699999996</v>
      </c>
      <c r="F63" s="22">
        <v>368451.38</v>
      </c>
      <c r="G63" s="22">
        <v>1390653.47</v>
      </c>
      <c r="H63" s="22">
        <v>374854.78</v>
      </c>
      <c r="I63" s="23"/>
      <c r="K63" s="4"/>
    </row>
    <row r="64" spans="1:13" s="2" customFormat="1" ht="30" x14ac:dyDescent="0.25">
      <c r="A64" s="1">
        <v>44</v>
      </c>
      <c r="B64" s="15" t="s">
        <v>73</v>
      </c>
      <c r="C64" s="24">
        <f>C63</f>
        <v>1271757.55</v>
      </c>
      <c r="D64" s="24">
        <f t="shared" ref="D64:H64" si="1">D63</f>
        <v>380299.11</v>
      </c>
      <c r="E64" s="24">
        <f t="shared" si="1"/>
        <v>6966583.2699999996</v>
      </c>
      <c r="F64" s="24">
        <f t="shared" si="1"/>
        <v>368451.38</v>
      </c>
      <c r="G64" s="24">
        <f t="shared" si="1"/>
        <v>1390653.47</v>
      </c>
      <c r="H64" s="24">
        <f t="shared" si="1"/>
        <v>374854.78</v>
      </c>
    </row>
    <row r="65" spans="1:8" s="2" customFormat="1" ht="30" x14ac:dyDescent="0.25">
      <c r="A65" s="1">
        <v>45</v>
      </c>
      <c r="B65" s="15" t="s">
        <v>74</v>
      </c>
      <c r="C65" s="24">
        <f>C63-C64</f>
        <v>0</v>
      </c>
      <c r="D65" s="24">
        <f t="shared" ref="D65:H65" si="2">D63-D64</f>
        <v>0</v>
      </c>
      <c r="E65" s="24">
        <f t="shared" si="2"/>
        <v>0</v>
      </c>
      <c r="F65" s="24">
        <f t="shared" si="2"/>
        <v>0</v>
      </c>
      <c r="G65" s="24">
        <f t="shared" si="2"/>
        <v>0</v>
      </c>
      <c r="H65" s="24">
        <f t="shared" si="2"/>
        <v>0</v>
      </c>
    </row>
    <row r="66" spans="1:8" s="2" customFormat="1" ht="45" x14ac:dyDescent="0.25">
      <c r="A66" s="1">
        <v>46</v>
      </c>
      <c r="B66" s="15" t="s">
        <v>75</v>
      </c>
      <c r="C66" s="24">
        <v>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</row>
    <row r="67" spans="1:8" x14ac:dyDescent="0.25">
      <c r="A67" s="47" t="s">
        <v>76</v>
      </c>
      <c r="B67" s="47"/>
      <c r="C67" s="47"/>
      <c r="D67" s="47"/>
      <c r="E67" s="47"/>
      <c r="F67" s="47"/>
      <c r="G67" s="47"/>
      <c r="H67" s="47"/>
    </row>
    <row r="68" spans="1:8" ht="30" x14ac:dyDescent="0.25">
      <c r="A68" s="25">
        <v>47</v>
      </c>
      <c r="B68" s="26" t="s">
        <v>49</v>
      </c>
      <c r="C68" s="48" t="s">
        <v>54</v>
      </c>
      <c r="D68" s="48"/>
      <c r="E68" s="48"/>
      <c r="F68" s="48">
        <v>0</v>
      </c>
      <c r="G68" s="48"/>
      <c r="H68" s="48"/>
    </row>
    <row r="69" spans="1:8" ht="30" x14ac:dyDescent="0.25">
      <c r="A69" s="25">
        <v>48</v>
      </c>
      <c r="B69" s="26" t="s">
        <v>77</v>
      </c>
      <c r="C69" s="48" t="s">
        <v>54</v>
      </c>
      <c r="D69" s="48"/>
      <c r="E69" s="48"/>
      <c r="F69" s="48">
        <v>0</v>
      </c>
      <c r="G69" s="48"/>
      <c r="H69" s="48"/>
    </row>
    <row r="70" spans="1:8" ht="30.75" customHeight="1" x14ac:dyDescent="0.25">
      <c r="A70" s="25">
        <v>49</v>
      </c>
      <c r="B70" s="26" t="s">
        <v>53</v>
      </c>
      <c r="C70" s="48" t="s">
        <v>54</v>
      </c>
      <c r="D70" s="48"/>
      <c r="E70" s="48"/>
      <c r="F70" s="48">
        <v>0</v>
      </c>
      <c r="G70" s="48"/>
      <c r="H70" s="48"/>
    </row>
    <row r="71" spans="1:8" ht="30" x14ac:dyDescent="0.25">
      <c r="A71" s="25">
        <v>50</v>
      </c>
      <c r="B71" s="26" t="s">
        <v>55</v>
      </c>
      <c r="C71" s="48" t="s">
        <v>54</v>
      </c>
      <c r="D71" s="48"/>
      <c r="E71" s="48"/>
      <c r="F71" s="48">
        <v>2289.84</v>
      </c>
      <c r="G71" s="48"/>
      <c r="H71" s="48"/>
    </row>
    <row r="72" spans="1:8" x14ac:dyDescent="0.25">
      <c r="A72" s="49" t="s">
        <v>78</v>
      </c>
      <c r="B72" s="50"/>
      <c r="C72" s="50"/>
      <c r="D72" s="50"/>
      <c r="E72" s="50"/>
      <c r="F72" s="50"/>
      <c r="G72" s="50"/>
      <c r="H72" s="51"/>
    </row>
    <row r="73" spans="1:8" ht="30" x14ac:dyDescent="0.25">
      <c r="A73" s="25">
        <v>51</v>
      </c>
      <c r="B73" s="26" t="s">
        <v>79</v>
      </c>
      <c r="C73" s="48" t="s">
        <v>54</v>
      </c>
      <c r="D73" s="48"/>
      <c r="E73" s="48"/>
      <c r="F73" s="48">
        <v>0</v>
      </c>
      <c r="G73" s="48"/>
      <c r="H73" s="48"/>
    </row>
    <row r="74" spans="1:8" x14ac:dyDescent="0.25">
      <c r="A74" s="25">
        <v>52</v>
      </c>
      <c r="B74" s="26" t="s">
        <v>80</v>
      </c>
      <c r="C74" s="48" t="s">
        <v>54</v>
      </c>
      <c r="D74" s="48"/>
      <c r="E74" s="48"/>
      <c r="F74" s="48">
        <v>0</v>
      </c>
      <c r="G74" s="48"/>
      <c r="H74" s="48"/>
    </row>
    <row r="75" spans="1:8" ht="45" x14ac:dyDescent="0.25">
      <c r="A75" s="25">
        <v>53</v>
      </c>
      <c r="B75" s="26" t="s">
        <v>81</v>
      </c>
      <c r="C75" s="48" t="s">
        <v>11</v>
      </c>
      <c r="D75" s="48"/>
      <c r="E75" s="48"/>
      <c r="F75" s="48">
        <v>0</v>
      </c>
      <c r="G75" s="48"/>
      <c r="H75" s="48"/>
    </row>
  </sheetData>
  <mergeCells count="100">
    <mergeCell ref="C75:E75"/>
    <mergeCell ref="F75:H75"/>
    <mergeCell ref="C69:E69"/>
    <mergeCell ref="F69:H69"/>
    <mergeCell ref="C70:E70"/>
    <mergeCell ref="F70:H70"/>
    <mergeCell ref="C71:E71"/>
    <mergeCell ref="F71:H71"/>
    <mergeCell ref="A72:H72"/>
    <mergeCell ref="C73:E73"/>
    <mergeCell ref="F73:H73"/>
    <mergeCell ref="C74:E74"/>
    <mergeCell ref="F74:H74"/>
    <mergeCell ref="C55:E55"/>
    <mergeCell ref="F55:H55"/>
    <mergeCell ref="A56:H56"/>
    <mergeCell ref="A67:H67"/>
    <mergeCell ref="C68:E68"/>
    <mergeCell ref="F68:H68"/>
    <mergeCell ref="C52:E52"/>
    <mergeCell ref="F52:H52"/>
    <mergeCell ref="C53:E53"/>
    <mergeCell ref="F53:H53"/>
    <mergeCell ref="C54:E54"/>
    <mergeCell ref="F54:H54"/>
    <mergeCell ref="C51:E51"/>
    <mergeCell ref="F51:H51"/>
    <mergeCell ref="C45:E45"/>
    <mergeCell ref="F45:H45"/>
    <mergeCell ref="C46:E46"/>
    <mergeCell ref="F46:H46"/>
    <mergeCell ref="C47:E47"/>
    <mergeCell ref="F47:H47"/>
    <mergeCell ref="C48:E48"/>
    <mergeCell ref="F48:H48"/>
    <mergeCell ref="A49:H49"/>
    <mergeCell ref="C50:E50"/>
    <mergeCell ref="F50:H50"/>
    <mergeCell ref="A44:H44"/>
    <mergeCell ref="G31:H31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  <mergeCell ref="G43:H43"/>
    <mergeCell ref="G30:H30"/>
    <mergeCell ref="C22:E22"/>
    <mergeCell ref="F22:H22"/>
    <mergeCell ref="C23:E23"/>
    <mergeCell ref="F23:H23"/>
    <mergeCell ref="C24:E24"/>
    <mergeCell ref="F24:H24"/>
    <mergeCell ref="A25:H25"/>
    <mergeCell ref="G26:H26"/>
    <mergeCell ref="G27:H27"/>
    <mergeCell ref="G28:H28"/>
    <mergeCell ref="G29:H29"/>
    <mergeCell ref="C19:E19"/>
    <mergeCell ref="F19:H19"/>
    <mergeCell ref="C20:E20"/>
    <mergeCell ref="F20:H20"/>
    <mergeCell ref="C21:E21"/>
    <mergeCell ref="F21:H21"/>
    <mergeCell ref="C16:E16"/>
    <mergeCell ref="F16:H16"/>
    <mergeCell ref="C17:E17"/>
    <mergeCell ref="F17:H17"/>
    <mergeCell ref="C18:E18"/>
    <mergeCell ref="F18:H18"/>
    <mergeCell ref="C13:E13"/>
    <mergeCell ref="F13:H13"/>
    <mergeCell ref="C14:E14"/>
    <mergeCell ref="F14:H14"/>
    <mergeCell ref="C15:E15"/>
    <mergeCell ref="F15:H15"/>
    <mergeCell ref="C10:E10"/>
    <mergeCell ref="F10:H10"/>
    <mergeCell ref="C11:E11"/>
    <mergeCell ref="F11:H11"/>
    <mergeCell ref="C12:E12"/>
    <mergeCell ref="F12:H12"/>
    <mergeCell ref="C9:E9"/>
    <mergeCell ref="F9:H9"/>
    <mergeCell ref="A1:H1"/>
    <mergeCell ref="C3:E3"/>
    <mergeCell ref="F3:H3"/>
    <mergeCell ref="C4:E4"/>
    <mergeCell ref="F4:H4"/>
    <mergeCell ref="C5:E5"/>
    <mergeCell ref="F5:H5"/>
    <mergeCell ref="C6:E6"/>
    <mergeCell ref="F6:H6"/>
    <mergeCell ref="A7:H7"/>
    <mergeCell ref="C8:E8"/>
    <mergeCell ref="F8:H8"/>
  </mergeCells>
  <pageMargins left="0.51181102362204722" right="0" top="0" bottom="0" header="0.31496062992125984" footer="0.31496062992125984"/>
  <pageSetup paperSize="9" scale="72" fitToHeight="0" orientation="portrait" r:id="rId1"/>
  <rowBreaks count="1" manualBreakCount="1">
    <brk id="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30л.Победы, 43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lab30</dc:creator>
  <cp:lastModifiedBy>Мухаммадиева Анастасия Викторовна</cp:lastModifiedBy>
  <cp:lastPrinted>2017-06-07T10:21:48Z</cp:lastPrinted>
  <dcterms:created xsi:type="dcterms:W3CDTF">2017-03-31T14:32:36Z</dcterms:created>
  <dcterms:modified xsi:type="dcterms:W3CDTF">2017-06-08T06:55:18Z</dcterms:modified>
</cp:coreProperties>
</file>